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755"/>
  </bookViews>
  <sheets>
    <sheet name="Hoja1" sheetId="1" r:id="rId1"/>
    <sheet name="Hoja2" sheetId="2" r:id="rId2"/>
    <sheet name="Hoja3" sheetId="3" r:id="rId3"/>
  </sheets>
  <definedNames>
    <definedName name="_xlnm.Print_Area" localSheetId="0">Hoja1!$A$2:$AE$39</definedName>
  </definedNames>
  <calcPr calcId="152511"/>
</workbook>
</file>

<file path=xl/calcChain.xml><?xml version="1.0" encoding="utf-8"?>
<calcChain xmlns="http://schemas.openxmlformats.org/spreadsheetml/2006/main">
  <c r="AB9" i="1"/>
  <c r="AE29"/>
  <c r="AA29"/>
  <c r="AE25"/>
  <c r="AA25"/>
  <c r="H15" l="1"/>
  <c r="F15"/>
  <c r="E16"/>
  <c r="C16"/>
  <c r="H16"/>
  <c r="F16"/>
  <c r="E15"/>
  <c r="C15"/>
  <c r="K16"/>
  <c r="I16"/>
  <c r="E14"/>
  <c r="C14"/>
  <c r="F13"/>
  <c r="H13"/>
  <c r="I13"/>
  <c r="I14"/>
  <c r="K13"/>
  <c r="L13"/>
  <c r="K14"/>
  <c r="L14"/>
  <c r="L15"/>
  <c r="N15"/>
  <c r="N14"/>
  <c r="N13"/>
  <c r="B34"/>
  <c r="G35" s="1"/>
  <c r="B31"/>
  <c r="G30" s="1"/>
  <c r="B30"/>
  <c r="G31" s="1"/>
  <c r="B28"/>
  <c r="G27" s="1"/>
  <c r="B24"/>
  <c r="B35" s="1"/>
  <c r="G34" s="1"/>
  <c r="B23"/>
  <c r="B38" s="1"/>
  <c r="G37" s="1"/>
  <c r="B21"/>
  <c r="B37" s="1"/>
  <c r="G38" s="1"/>
  <c r="B20"/>
  <c r="L12"/>
  <c r="I12"/>
  <c r="F12"/>
  <c r="C12"/>
  <c r="B14"/>
  <c r="B15"/>
  <c r="B16"/>
  <c r="B13"/>
  <c r="T14" l="1"/>
  <c r="Y13"/>
  <c r="AC13" s="1"/>
  <c r="Z13"/>
  <c r="AD13" s="1"/>
  <c r="S15"/>
  <c r="B27"/>
  <c r="G28" s="1"/>
  <c r="W15"/>
  <c r="Q16"/>
  <c r="U16"/>
  <c r="S16"/>
  <c r="U14"/>
  <c r="W13"/>
  <c r="W14"/>
  <c r="V14"/>
  <c r="U13"/>
  <c r="G23"/>
  <c r="G24"/>
  <c r="G20"/>
  <c r="G21"/>
  <c r="S13"/>
  <c r="Z14"/>
  <c r="AD14" s="1"/>
  <c r="Q14"/>
  <c r="Z15"/>
  <c r="AD15" s="1"/>
  <c r="V15"/>
  <c r="Y16"/>
  <c r="AC16" s="1"/>
  <c r="Q15"/>
  <c r="Y14"/>
  <c r="AC14" s="1"/>
  <c r="Z16"/>
  <c r="T16"/>
  <c r="Y15"/>
  <c r="R13"/>
  <c r="V13"/>
  <c r="P16"/>
  <c r="T13"/>
  <c r="R16"/>
  <c r="R15"/>
  <c r="P14"/>
  <c r="AA14" l="1"/>
  <c r="AA13"/>
  <c r="AA16"/>
  <c r="P15"/>
  <c r="AA15" s="1"/>
  <c r="AB14"/>
  <c r="AB15"/>
  <c r="AC15"/>
  <c r="AB13"/>
  <c r="AF14" l="1"/>
  <c r="AF15"/>
  <c r="AF13"/>
  <c r="AB16"/>
  <c r="AF16" s="1"/>
  <c r="AD16"/>
  <c r="AE13" l="1"/>
  <c r="AE14"/>
  <c r="AE16"/>
  <c r="AE15"/>
</calcChain>
</file>

<file path=xl/sharedStrings.xml><?xml version="1.0" encoding="utf-8"?>
<sst xmlns="http://schemas.openxmlformats.org/spreadsheetml/2006/main" count="51" uniqueCount="35">
  <si>
    <t>-</t>
  </si>
  <si>
    <t>Lloc</t>
  </si>
  <si>
    <t>Punts guanyats</t>
  </si>
  <si>
    <t>Diferència punts</t>
  </si>
  <si>
    <t>Favor</t>
  </si>
  <si>
    <t>Contra</t>
  </si>
  <si>
    <t>1ª</t>
  </si>
  <si>
    <t>Cribbagge</t>
  </si>
  <si>
    <t>Participants</t>
  </si>
  <si>
    <t>Punts   premi</t>
  </si>
  <si>
    <t>2ª</t>
  </si>
  <si>
    <t>3ª</t>
  </si>
  <si>
    <t>Punts    contra</t>
  </si>
  <si>
    <t>1ª volta</t>
  </si>
  <si>
    <t>4ª</t>
  </si>
  <si>
    <t>5ª</t>
  </si>
  <si>
    <t>6ª</t>
  </si>
  <si>
    <t>1-2 C</t>
  </si>
  <si>
    <t>2-4C</t>
  </si>
  <si>
    <t>1-4C</t>
  </si>
  <si>
    <t>3-4</t>
  </si>
  <si>
    <t>1-3</t>
  </si>
  <si>
    <t>2-3</t>
  </si>
  <si>
    <t>2ª volta</t>
  </si>
  <si>
    <t>Hora</t>
  </si>
  <si>
    <t>CAMPIÓ</t>
  </si>
  <si>
    <t>Can Sergi, 5 de novembre 2016</t>
  </si>
  <si>
    <t>XXX TORNEIG PRESIDENCIAL</t>
  </si>
  <si>
    <t>FINAL</t>
  </si>
  <si>
    <t>3er i 4rt lloc</t>
  </si>
  <si>
    <t>Sergi</t>
  </si>
  <si>
    <t>Mercè</t>
  </si>
  <si>
    <t>Carles</t>
  </si>
  <si>
    <t>Jordi</t>
  </si>
  <si>
    <t>19:30-20:04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</si>
</sst>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20" fontId="0" fillId="0" borderId="0" xfId="0" applyNumberFormat="1" applyAlignment="1">
      <alignment horizontal="center"/>
    </xf>
    <xf numFmtId="0" fontId="0" fillId="0" borderId="0" xfId="0" applyBorder="1" applyAlignment="1">
      <alignment horizontal="left"/>
    </xf>
    <xf numFmtId="0" fontId="0" fillId="3" borderId="0" xfId="0" applyFill="1" applyAlignment="1">
      <alignment horizontal="center"/>
    </xf>
    <xf numFmtId="0" fontId="6" fillId="0" borderId="24" xfId="0" applyFont="1" applyBorder="1" applyAlignment="1">
      <alignment horizontal="center" vertical="center"/>
    </xf>
    <xf numFmtId="16" fontId="6" fillId="0" borderId="25" xfId="0" quotePrefix="1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9" xfId="0" quotePrefix="1" applyBorder="1" applyAlignment="1">
      <alignment horizontal="center"/>
    </xf>
    <xf numFmtId="0" fontId="0" fillId="0" borderId="29" xfId="0" applyBorder="1" applyAlignment="1">
      <alignment horizontal="left"/>
    </xf>
    <xf numFmtId="0" fontId="0" fillId="0" borderId="0" xfId="0" applyAlignment="1">
      <alignment horizontal="right"/>
    </xf>
    <xf numFmtId="0" fontId="0" fillId="0" borderId="28" xfId="0" applyBorder="1" applyAlignment="1">
      <alignment horizontal="right"/>
    </xf>
    <xf numFmtId="0" fontId="0" fillId="0" borderId="29" xfId="0" applyBorder="1" applyAlignment="1">
      <alignment horizontal="right"/>
    </xf>
    <xf numFmtId="0" fontId="0" fillId="0" borderId="30" xfId="0" applyBorder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0" fontId="0" fillId="0" borderId="26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0" fontId="0" fillId="0" borderId="27" xfId="0" applyNumberForma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20" fontId="7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I39"/>
  <sheetViews>
    <sheetView tabSelected="1" topLeftCell="B1" zoomScale="110" zoomScaleNormal="110" workbookViewId="0">
      <selection activeCell="N28" sqref="N28"/>
    </sheetView>
  </sheetViews>
  <sheetFormatPr baseColWidth="10" defaultRowHeight="15"/>
  <cols>
    <col min="1" max="1" width="4.140625" style="1" customWidth="1"/>
    <col min="2" max="2" width="13.5703125" style="1" customWidth="1"/>
    <col min="3" max="14" width="4.85546875" style="1" customWidth="1"/>
    <col min="15" max="15" width="11.85546875" style="1" customWidth="1"/>
    <col min="16" max="23" width="11.42578125" style="1" hidden="1" customWidth="1"/>
    <col min="24" max="24" width="0" style="1" hidden="1" customWidth="1"/>
    <col min="25" max="26" width="11.42578125" style="1" hidden="1" customWidth="1"/>
    <col min="27" max="31" width="11.42578125" style="1"/>
    <col min="32" max="32" width="0" style="1" hidden="1" customWidth="1"/>
    <col min="33" max="16384" width="11.42578125" style="1"/>
  </cols>
  <sheetData>
    <row r="2" spans="1:32" ht="31.5">
      <c r="A2" s="30" t="s">
        <v>27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</row>
    <row r="3" spans="1:32" ht="26.25">
      <c r="A3" s="31" t="s">
        <v>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</row>
    <row r="4" spans="1:32" ht="18.75">
      <c r="A4" s="32" t="s">
        <v>26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</row>
    <row r="6" spans="1:32">
      <c r="B6" s="15"/>
      <c r="C6" s="15"/>
      <c r="D6" s="15"/>
      <c r="E6" s="15"/>
      <c r="F6" s="15"/>
      <c r="G6" s="15"/>
      <c r="H6" s="15"/>
      <c r="I6" s="15"/>
      <c r="J6" s="15"/>
      <c r="K6" s="15" t="s">
        <v>8</v>
      </c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2"/>
    </row>
    <row r="7" spans="1:32">
      <c r="K7" s="1">
        <v>1</v>
      </c>
      <c r="L7" s="23" t="s">
        <v>30</v>
      </c>
      <c r="AB7" s="37" t="s">
        <v>25</v>
      </c>
      <c r="AC7" s="37"/>
      <c r="AD7" s="37"/>
    </row>
    <row r="8" spans="1:32" ht="15.75" thickBot="1">
      <c r="K8" s="1">
        <v>2</v>
      </c>
      <c r="L8" s="23" t="s">
        <v>31</v>
      </c>
    </row>
    <row r="9" spans="1:32" ht="15" customHeight="1">
      <c r="K9" s="1">
        <v>3</v>
      </c>
      <c r="L9" s="23" t="s">
        <v>32</v>
      </c>
      <c r="AB9" s="38" t="str">
        <f>+L7</f>
        <v>Sergi</v>
      </c>
      <c r="AC9" s="39"/>
      <c r="AD9" s="40"/>
    </row>
    <row r="10" spans="1:32" ht="15.75" customHeight="1" thickBot="1">
      <c r="K10" s="1">
        <v>4</v>
      </c>
      <c r="L10" s="23" t="s">
        <v>33</v>
      </c>
      <c r="AB10" s="41"/>
      <c r="AC10" s="42"/>
      <c r="AD10" s="43"/>
    </row>
    <row r="12" spans="1:32" s="3" customFormat="1" ht="30">
      <c r="B12" s="4"/>
      <c r="C12" s="53" t="str">
        <f>+L7</f>
        <v>Sergi</v>
      </c>
      <c r="D12" s="54"/>
      <c r="E12" s="55"/>
      <c r="F12" s="56" t="str">
        <f>+L8</f>
        <v>Mercè</v>
      </c>
      <c r="G12" s="56"/>
      <c r="H12" s="56"/>
      <c r="I12" s="56" t="str">
        <f>+L9</f>
        <v>Carles</v>
      </c>
      <c r="J12" s="56"/>
      <c r="K12" s="56"/>
      <c r="L12" s="56" t="str">
        <f>+L10</f>
        <v>Jordi</v>
      </c>
      <c r="M12" s="56"/>
      <c r="N12" s="56"/>
      <c r="Y12" s="3" t="s">
        <v>4</v>
      </c>
      <c r="Z12" s="3" t="s">
        <v>5</v>
      </c>
      <c r="AA12" s="4" t="s">
        <v>9</v>
      </c>
      <c r="AB12" s="4" t="s">
        <v>3</v>
      </c>
      <c r="AC12" s="4" t="s">
        <v>2</v>
      </c>
      <c r="AD12" s="4" t="s">
        <v>12</v>
      </c>
      <c r="AE12" s="4" t="s">
        <v>1</v>
      </c>
    </row>
    <row r="13" spans="1:32">
      <c r="B13" s="5" t="str">
        <f>+L7</f>
        <v>Sergi</v>
      </c>
      <c r="C13" s="6"/>
      <c r="D13" s="6"/>
      <c r="E13" s="6"/>
      <c r="F13" s="5">
        <f>+C20</f>
        <v>66</v>
      </c>
      <c r="G13" s="5" t="s">
        <v>0</v>
      </c>
      <c r="H13" s="5">
        <f>+C21</f>
        <v>121</v>
      </c>
      <c r="I13" s="5">
        <f>+C27</f>
        <v>121</v>
      </c>
      <c r="J13" s="5" t="s">
        <v>0</v>
      </c>
      <c r="K13" s="5">
        <f>+C28</f>
        <v>108</v>
      </c>
      <c r="L13" s="5">
        <f>+C34</f>
        <v>121</v>
      </c>
      <c r="M13" s="5" t="s">
        <v>0</v>
      </c>
      <c r="N13" s="5">
        <f>+C35</f>
        <v>120</v>
      </c>
      <c r="Q13" s="2"/>
      <c r="R13" s="1">
        <f>IF(F13&gt;H13,2,0)</f>
        <v>0</v>
      </c>
      <c r="S13" s="1">
        <f>IF(H13&gt;F13,2,0)</f>
        <v>2</v>
      </c>
      <c r="T13" s="1">
        <f>IF(I13&gt;K13,2,0)</f>
        <v>2</v>
      </c>
      <c r="U13" s="2">
        <f>IF(K13&gt;I13,2,0)</f>
        <v>0</v>
      </c>
      <c r="V13" s="1">
        <f>IF(L13&gt;N13,2,0)</f>
        <v>2</v>
      </c>
      <c r="W13" s="2">
        <f>IF(N13&gt;L13,2,0)</f>
        <v>0</v>
      </c>
      <c r="Y13" s="1">
        <f>+C13+F13+I13+L13+SUM(E13:E16)</f>
        <v>429</v>
      </c>
      <c r="Z13" s="1">
        <f>+E13+H13+K13+N13+SUM(C14:C16)</f>
        <v>459</v>
      </c>
      <c r="AA13" s="7">
        <f>SUM(Q13:Q16)+R13+T13+V13</f>
        <v>6</v>
      </c>
      <c r="AB13" s="5">
        <f>+Y13-Z13</f>
        <v>-30</v>
      </c>
      <c r="AC13" s="5">
        <f>+Y13</f>
        <v>429</v>
      </c>
      <c r="AD13" s="5">
        <f>+Z13</f>
        <v>459</v>
      </c>
      <c r="AE13" s="5">
        <f>RANK(AF13,AF$13:AF$16)</f>
        <v>1</v>
      </c>
      <c r="AF13" s="22">
        <f>+AA13*1000+AB13+AC13/1000000</f>
        <v>5970.0004289999997</v>
      </c>
    </row>
    <row r="14" spans="1:32">
      <c r="B14" s="5" t="str">
        <f>+L8</f>
        <v>Mercè</v>
      </c>
      <c r="C14" s="5">
        <f>+J20</f>
        <v>110</v>
      </c>
      <c r="D14" s="5" t="s">
        <v>0</v>
      </c>
      <c r="E14" s="5">
        <f>+J21</f>
        <v>121</v>
      </c>
      <c r="F14" s="6"/>
      <c r="G14" s="6"/>
      <c r="H14" s="6"/>
      <c r="I14" s="5">
        <f>+C37</f>
        <v>111</v>
      </c>
      <c r="J14" s="5" t="s">
        <v>0</v>
      </c>
      <c r="K14" s="5">
        <f>+C38</f>
        <v>121</v>
      </c>
      <c r="L14" s="5">
        <f>+C30</f>
        <v>107</v>
      </c>
      <c r="M14" s="5" t="s">
        <v>0</v>
      </c>
      <c r="N14" s="5">
        <f>+C31</f>
        <v>121</v>
      </c>
      <c r="P14" s="1">
        <f t="shared" ref="P14:P16" si="0">IF(C14&gt;E14,2,0)</f>
        <v>0</v>
      </c>
      <c r="Q14" s="2">
        <f>IF(E14&gt;C14,2,0)</f>
        <v>2</v>
      </c>
      <c r="S14" s="2"/>
      <c r="T14" s="2">
        <f t="shared" ref="T14:T16" si="1">IF(I14&gt;K14,2,0)</f>
        <v>0</v>
      </c>
      <c r="U14" s="2">
        <f t="shared" ref="U14:U16" si="2">IF(K14&gt;I14,2,0)</f>
        <v>2</v>
      </c>
      <c r="V14" s="2">
        <f t="shared" ref="V14:V15" si="3">IF(L14&gt;N14,2,0)</f>
        <v>0</v>
      </c>
      <c r="W14" s="2">
        <f t="shared" ref="W14:W15" si="4">IF(N14&gt;L14,2,0)</f>
        <v>2</v>
      </c>
      <c r="Y14" s="19">
        <f>+C14+F14+I14+L14+SUM(H13:H16)</f>
        <v>449</v>
      </c>
      <c r="Z14" s="19">
        <f>+E14+H14+K14+N14+SUM(F13:F16)</f>
        <v>429</v>
      </c>
      <c r="AA14" s="7">
        <f>SUM(S13:S16)+P14+T14+V14</f>
        <v>2</v>
      </c>
      <c r="AB14" s="5">
        <f t="shared" ref="AB14:AB16" si="5">+Y14-Z14</f>
        <v>20</v>
      </c>
      <c r="AC14" s="5">
        <f t="shared" ref="AC14:AD16" si="6">+Y14</f>
        <v>449</v>
      </c>
      <c r="AD14" s="5">
        <f t="shared" si="6"/>
        <v>429</v>
      </c>
      <c r="AE14" s="5">
        <f t="shared" ref="AE14:AE16" si="7">RANK(AF14,AF$13:AF$16)</f>
        <v>4</v>
      </c>
      <c r="AF14" s="22">
        <f t="shared" ref="AF14:AF16" si="8">+AA14*1000+AB14+AC14/1000000</f>
        <v>2020.0004489999999</v>
      </c>
    </row>
    <row r="15" spans="1:32">
      <c r="B15" s="5" t="str">
        <f>+L9</f>
        <v>Carles</v>
      </c>
      <c r="C15" s="5">
        <f>+J27</f>
        <v>0</v>
      </c>
      <c r="D15" s="5" t="s">
        <v>0</v>
      </c>
      <c r="E15" s="5">
        <f>+J28</f>
        <v>0</v>
      </c>
      <c r="F15" s="5">
        <f>+J37</f>
        <v>0</v>
      </c>
      <c r="G15" s="5" t="s">
        <v>0</v>
      </c>
      <c r="H15" s="5">
        <f>+J38</f>
        <v>0</v>
      </c>
      <c r="I15" s="6"/>
      <c r="J15" s="6"/>
      <c r="K15" s="6"/>
      <c r="L15" s="5">
        <f>+C23</f>
        <v>104</v>
      </c>
      <c r="M15" s="5" t="s">
        <v>0</v>
      </c>
      <c r="N15" s="5">
        <f>+C24</f>
        <v>121</v>
      </c>
      <c r="P15" s="1">
        <f t="shared" si="0"/>
        <v>0</v>
      </c>
      <c r="Q15" s="2">
        <f t="shared" ref="Q15:Q16" si="9">IF(E15&gt;C15,2,0)</f>
        <v>0</v>
      </c>
      <c r="R15" s="1">
        <f t="shared" ref="R15:R16" si="10">IF(F15&gt;H15,2,0)</f>
        <v>0</v>
      </c>
      <c r="S15" s="2">
        <f t="shared" ref="S15:S16" si="11">IF(H15&gt;F15,2,0)</f>
        <v>0</v>
      </c>
      <c r="T15" s="2"/>
      <c r="U15" s="2"/>
      <c r="V15" s="2">
        <f t="shared" si="3"/>
        <v>0</v>
      </c>
      <c r="W15" s="2">
        <f t="shared" si="4"/>
        <v>2</v>
      </c>
      <c r="Y15" s="19">
        <f>+C15+F15+I15+L15+SUM(K13:K16)</f>
        <v>454</v>
      </c>
      <c r="Z15" s="19">
        <f>+E15+H15+K15+N15+SUM(I13:I16)</f>
        <v>463</v>
      </c>
      <c r="AA15" s="7">
        <f>SUM(U13:U16)+P15+R15+V15</f>
        <v>4</v>
      </c>
      <c r="AB15" s="5">
        <f t="shared" si="5"/>
        <v>-9</v>
      </c>
      <c r="AC15" s="5">
        <f t="shared" si="6"/>
        <v>454</v>
      </c>
      <c r="AD15" s="5">
        <f t="shared" si="6"/>
        <v>463</v>
      </c>
      <c r="AE15" s="5">
        <f t="shared" si="7"/>
        <v>3</v>
      </c>
      <c r="AF15" s="22">
        <f t="shared" si="8"/>
        <v>3991.000454</v>
      </c>
    </row>
    <row r="16" spans="1:32">
      <c r="B16" s="5" t="str">
        <f>+L10</f>
        <v>Jordi</v>
      </c>
      <c r="C16" s="5">
        <f>+J34</f>
        <v>0</v>
      </c>
      <c r="D16" s="5" t="s">
        <v>0</v>
      </c>
      <c r="E16" s="5">
        <f>+J35</f>
        <v>0</v>
      </c>
      <c r="F16" s="5">
        <f>+J30</f>
        <v>0</v>
      </c>
      <c r="G16" s="5" t="s">
        <v>0</v>
      </c>
      <c r="H16" s="5">
        <f>+J31</f>
        <v>0</v>
      </c>
      <c r="I16" s="5">
        <f>+J23</f>
        <v>110</v>
      </c>
      <c r="J16" s="5" t="s">
        <v>0</v>
      </c>
      <c r="K16" s="5">
        <f>+J24</f>
        <v>121</v>
      </c>
      <c r="L16" s="6"/>
      <c r="M16" s="6"/>
      <c r="N16" s="6"/>
      <c r="P16" s="1">
        <f t="shared" si="0"/>
        <v>0</v>
      </c>
      <c r="Q16" s="2">
        <f t="shared" si="9"/>
        <v>0</v>
      </c>
      <c r="R16" s="1">
        <f t="shared" si="10"/>
        <v>0</v>
      </c>
      <c r="S16" s="2">
        <f t="shared" si="11"/>
        <v>0</v>
      </c>
      <c r="T16" s="2">
        <f t="shared" si="1"/>
        <v>0</v>
      </c>
      <c r="U16" s="2">
        <f t="shared" si="2"/>
        <v>2</v>
      </c>
      <c r="V16" s="2"/>
      <c r="W16" s="2"/>
      <c r="Y16" s="19">
        <f>+C16+F16+I16+L16+SUM(N13:N16)</f>
        <v>472</v>
      </c>
      <c r="Z16" s="19">
        <f>+E16+H16+K16+N16+SUM(L13:L16)</f>
        <v>453</v>
      </c>
      <c r="AA16" s="7">
        <f>SUM(W13:W16)+P16+R16+T16</f>
        <v>4</v>
      </c>
      <c r="AB16" s="5">
        <f t="shared" si="5"/>
        <v>19</v>
      </c>
      <c r="AC16" s="5">
        <f t="shared" si="6"/>
        <v>472</v>
      </c>
      <c r="AD16" s="5">
        <f t="shared" si="6"/>
        <v>453</v>
      </c>
      <c r="AE16" s="5">
        <f t="shared" si="7"/>
        <v>2</v>
      </c>
      <c r="AF16" s="22">
        <f t="shared" si="8"/>
        <v>4019.0004720000002</v>
      </c>
    </row>
    <row r="18" spans="1:35">
      <c r="B18" s="2" t="s">
        <v>13</v>
      </c>
      <c r="F18" s="11"/>
      <c r="G18" s="11"/>
      <c r="H18" s="2" t="s">
        <v>23</v>
      </c>
      <c r="I18" s="11"/>
      <c r="J18" s="11"/>
      <c r="K18" s="11"/>
      <c r="L18" s="11"/>
      <c r="M18" s="11"/>
      <c r="N18" s="11"/>
    </row>
    <row r="19" spans="1:35" ht="15.75" thickBot="1">
      <c r="A19" s="2" t="s">
        <v>24</v>
      </c>
      <c r="B19" s="17">
        <v>0.69791666666666663</v>
      </c>
      <c r="F19" s="2" t="s">
        <v>24</v>
      </c>
      <c r="G19" s="57"/>
      <c r="H19" s="57"/>
      <c r="I19" s="57"/>
      <c r="J19" s="11"/>
      <c r="K19" s="11"/>
      <c r="L19" s="11"/>
      <c r="M19" s="11"/>
      <c r="N19" s="11"/>
      <c r="AB19" s="20" t="s">
        <v>17</v>
      </c>
      <c r="AC19" s="20" t="s">
        <v>18</v>
      </c>
      <c r="AD19" s="20" t="s">
        <v>19</v>
      </c>
    </row>
    <row r="20" spans="1:35">
      <c r="A20" s="50" t="s">
        <v>6</v>
      </c>
      <c r="B20" s="8" t="str">
        <f>+L7</f>
        <v>Sergi</v>
      </c>
      <c r="C20" s="9">
        <v>66</v>
      </c>
      <c r="F20" s="50" t="s">
        <v>15</v>
      </c>
      <c r="G20" s="44" t="str">
        <f>+B21</f>
        <v>Mercè</v>
      </c>
      <c r="H20" s="45"/>
      <c r="I20" s="46"/>
      <c r="J20" s="9">
        <v>110</v>
      </c>
      <c r="L20" s="18"/>
      <c r="M20" s="11"/>
      <c r="N20" s="11"/>
      <c r="Q20"/>
      <c r="S20"/>
      <c r="AB20" s="21" t="s">
        <v>20</v>
      </c>
      <c r="AC20" s="21" t="s">
        <v>21</v>
      </c>
      <c r="AD20" s="21" t="s">
        <v>22</v>
      </c>
    </row>
    <row r="21" spans="1:35">
      <c r="A21" s="51"/>
      <c r="B21" s="5" t="str">
        <f>+L8</f>
        <v>Mercè</v>
      </c>
      <c r="C21" s="10">
        <v>121</v>
      </c>
      <c r="F21" s="51"/>
      <c r="G21" s="34" t="str">
        <f>+B20</f>
        <v>Sergi</v>
      </c>
      <c r="H21" s="35"/>
      <c r="I21" s="36"/>
      <c r="J21" s="10">
        <v>121</v>
      </c>
      <c r="L21" s="18"/>
      <c r="M21" s="11"/>
      <c r="N21" s="11"/>
      <c r="Q21"/>
      <c r="S21"/>
    </row>
    <row r="22" spans="1:35">
      <c r="A22" s="51"/>
      <c r="B22" s="11"/>
      <c r="C22" s="12"/>
      <c r="F22" s="51"/>
      <c r="G22" s="11"/>
      <c r="H22" s="11"/>
      <c r="I22" s="11"/>
      <c r="J22" s="12"/>
      <c r="L22" s="18"/>
      <c r="M22" s="11"/>
      <c r="N22" s="11"/>
    </row>
    <row r="23" spans="1:35">
      <c r="A23" s="51"/>
      <c r="B23" s="5" t="str">
        <f>+L9</f>
        <v>Carles</v>
      </c>
      <c r="C23" s="10">
        <v>104</v>
      </c>
      <c r="F23" s="51"/>
      <c r="G23" s="34" t="str">
        <f>+B24</f>
        <v>Jordi</v>
      </c>
      <c r="H23" s="35"/>
      <c r="I23" s="36"/>
      <c r="J23" s="10">
        <v>110</v>
      </c>
      <c r="L23" s="18"/>
      <c r="M23" s="11"/>
      <c r="N23" s="11"/>
      <c r="AA23" s="26"/>
      <c r="AB23" s="23"/>
      <c r="AC23" s="23" t="s">
        <v>28</v>
      </c>
      <c r="AD23" s="23" t="s">
        <v>34</v>
      </c>
      <c r="AE23" s="16"/>
      <c r="AF23" s="23"/>
      <c r="AG23" s="23"/>
      <c r="AH23" s="23"/>
      <c r="AI23" s="23"/>
    </row>
    <row r="24" spans="1:35" ht="15.75" thickBot="1">
      <c r="A24" s="52"/>
      <c r="B24" s="13" t="str">
        <f>+L10</f>
        <v>Jordi</v>
      </c>
      <c r="C24" s="14">
        <v>121</v>
      </c>
      <c r="F24" s="52"/>
      <c r="G24" s="47" t="str">
        <f>+B23</f>
        <v>Carles</v>
      </c>
      <c r="H24" s="48"/>
      <c r="I24" s="49"/>
      <c r="J24" s="14">
        <v>121</v>
      </c>
      <c r="L24" s="18"/>
      <c r="M24" s="11"/>
      <c r="N24" s="11"/>
      <c r="AA24" s="26"/>
      <c r="AB24" s="23"/>
      <c r="AC24" s="23"/>
      <c r="AD24" s="23"/>
      <c r="AE24" s="16"/>
      <c r="AF24" s="23"/>
      <c r="AG24" s="23"/>
      <c r="AH24" s="23"/>
      <c r="AI24" s="23"/>
    </row>
    <row r="25" spans="1:35" ht="15.75" thickBot="1">
      <c r="B25" s="17"/>
      <c r="G25" s="33"/>
      <c r="H25" s="33"/>
      <c r="I25" s="33"/>
      <c r="AA25" s="27" t="str">
        <f>+B13</f>
        <v>Sergi</v>
      </c>
      <c r="AB25" s="28">
        <v>121</v>
      </c>
      <c r="AC25" s="24" t="s">
        <v>0</v>
      </c>
      <c r="AD25" s="25">
        <v>74</v>
      </c>
      <c r="AE25" s="29" t="str">
        <f>+B16</f>
        <v>Jordi</v>
      </c>
      <c r="AF25" s="11">
        <v>121</v>
      </c>
      <c r="AG25" s="18"/>
      <c r="AH25" s="11"/>
      <c r="AI25" s="11"/>
    </row>
    <row r="26" spans="1:35" ht="15.75" thickBot="1">
      <c r="B26" s="17"/>
      <c r="E26" s="58"/>
      <c r="F26" s="58"/>
      <c r="G26" s="58"/>
      <c r="H26" s="58"/>
      <c r="I26" s="58"/>
      <c r="J26" s="58"/>
      <c r="K26" s="58"/>
      <c r="AA26" s="26"/>
      <c r="AB26" s="26"/>
      <c r="AC26" s="23"/>
      <c r="AD26" s="16"/>
      <c r="AE26" s="16"/>
      <c r="AF26" s="23"/>
      <c r="AG26" s="16"/>
      <c r="AH26" s="23"/>
      <c r="AI26" s="23"/>
    </row>
    <row r="27" spans="1:35">
      <c r="A27" s="50" t="s">
        <v>10</v>
      </c>
      <c r="B27" s="8" t="str">
        <f>+B20</f>
        <v>Sergi</v>
      </c>
      <c r="C27" s="9">
        <v>121</v>
      </c>
      <c r="E27" s="58"/>
      <c r="F27" s="59" t="s">
        <v>14</v>
      </c>
      <c r="G27" s="60" t="str">
        <f>+B28</f>
        <v>Carles</v>
      </c>
      <c r="H27" s="60"/>
      <c r="I27" s="60"/>
      <c r="J27" s="58"/>
      <c r="K27" s="58"/>
      <c r="AA27" s="26"/>
      <c r="AB27" s="26"/>
      <c r="AC27" s="23" t="s">
        <v>29</v>
      </c>
      <c r="AD27" s="16"/>
      <c r="AE27" s="16"/>
      <c r="AF27" s="23"/>
      <c r="AG27" s="16"/>
      <c r="AH27" s="23"/>
      <c r="AI27" s="23"/>
    </row>
    <row r="28" spans="1:35" ht="15.75" thickBot="1">
      <c r="A28" s="51"/>
      <c r="B28" s="5" t="str">
        <f>+L9</f>
        <v>Carles</v>
      </c>
      <c r="C28" s="10">
        <v>108</v>
      </c>
      <c r="E28" s="58"/>
      <c r="F28" s="59"/>
      <c r="G28" s="60" t="str">
        <f>+B27</f>
        <v>Sergi</v>
      </c>
      <c r="H28" s="60"/>
      <c r="I28" s="60"/>
      <c r="J28" s="58"/>
      <c r="K28" s="58"/>
      <c r="AA28" s="26"/>
      <c r="AB28" s="26"/>
      <c r="AC28" s="23"/>
      <c r="AD28" s="16"/>
      <c r="AE28" s="16"/>
      <c r="AF28" s="23"/>
      <c r="AG28" s="16"/>
      <c r="AH28" s="23"/>
      <c r="AI28" s="23"/>
    </row>
    <row r="29" spans="1:35" ht="15.75" thickBot="1">
      <c r="A29" s="51"/>
      <c r="B29" s="11"/>
      <c r="C29" s="12"/>
      <c r="E29" s="58"/>
      <c r="F29" s="59"/>
      <c r="G29" s="58"/>
      <c r="H29" s="58"/>
      <c r="I29" s="58"/>
      <c r="J29" s="58"/>
      <c r="K29" s="58"/>
      <c r="AA29" s="27" t="str">
        <f>+B15</f>
        <v>Carles</v>
      </c>
      <c r="AB29" s="28">
        <v>81</v>
      </c>
      <c r="AC29" s="24" t="s">
        <v>0</v>
      </c>
      <c r="AD29" s="25">
        <v>121</v>
      </c>
      <c r="AE29" s="29" t="str">
        <f>+B14</f>
        <v>Mercè</v>
      </c>
      <c r="AF29" s="11">
        <v>121</v>
      </c>
      <c r="AG29" s="18"/>
      <c r="AH29" s="11"/>
      <c r="AI29" s="11"/>
    </row>
    <row r="30" spans="1:35">
      <c r="A30" s="51"/>
      <c r="B30" s="5" t="str">
        <f>+L8</f>
        <v>Mercè</v>
      </c>
      <c r="C30" s="10">
        <v>107</v>
      </c>
      <c r="E30" s="58"/>
      <c r="F30" s="59"/>
      <c r="G30" s="60" t="str">
        <f>+B31</f>
        <v>Jordi</v>
      </c>
      <c r="H30" s="60"/>
      <c r="I30" s="60"/>
      <c r="J30" s="58"/>
      <c r="K30" s="58"/>
    </row>
    <row r="31" spans="1:35" ht="15.75" thickBot="1">
      <c r="A31" s="52"/>
      <c r="B31" s="13" t="str">
        <f>+L10</f>
        <v>Jordi</v>
      </c>
      <c r="C31" s="14">
        <v>121</v>
      </c>
      <c r="E31" s="58"/>
      <c r="F31" s="59"/>
      <c r="G31" s="60" t="str">
        <f>+B30</f>
        <v>Mercè</v>
      </c>
      <c r="H31" s="60"/>
      <c r="I31" s="60"/>
      <c r="J31" s="58"/>
      <c r="K31" s="58"/>
    </row>
    <row r="32" spans="1:35">
      <c r="B32" s="17"/>
      <c r="E32" s="58"/>
      <c r="F32" s="58"/>
      <c r="G32" s="58"/>
      <c r="H32" s="58"/>
      <c r="I32" s="58"/>
      <c r="J32" s="58"/>
      <c r="K32" s="58"/>
    </row>
    <row r="33" spans="1:11" ht="15.75" thickBot="1">
      <c r="B33" s="17"/>
      <c r="E33" s="58"/>
      <c r="F33" s="58"/>
      <c r="G33" s="58"/>
      <c r="H33" s="58"/>
      <c r="I33" s="58"/>
      <c r="J33" s="58"/>
      <c r="K33" s="58"/>
    </row>
    <row r="34" spans="1:11">
      <c r="A34" s="50" t="s">
        <v>11</v>
      </c>
      <c r="B34" s="8" t="str">
        <f>+L7</f>
        <v>Sergi</v>
      </c>
      <c r="C34" s="9">
        <v>121</v>
      </c>
      <c r="E34" s="58"/>
      <c r="F34" s="59" t="s">
        <v>16</v>
      </c>
      <c r="G34" s="60" t="str">
        <f>+B35</f>
        <v>Jordi</v>
      </c>
      <c r="H34" s="60"/>
      <c r="I34" s="60"/>
      <c r="J34" s="58"/>
      <c r="K34" s="58"/>
    </row>
    <row r="35" spans="1:11">
      <c r="A35" s="51"/>
      <c r="B35" s="5" t="str">
        <f>+B24</f>
        <v>Jordi</v>
      </c>
      <c r="C35" s="10">
        <v>120</v>
      </c>
      <c r="E35" s="58"/>
      <c r="F35" s="59"/>
      <c r="G35" s="60" t="str">
        <f>+B34</f>
        <v>Sergi</v>
      </c>
      <c r="H35" s="60"/>
      <c r="I35" s="60"/>
      <c r="J35" s="58"/>
      <c r="K35" s="58"/>
    </row>
    <row r="36" spans="1:11">
      <c r="A36" s="51"/>
      <c r="B36" s="11"/>
      <c r="C36" s="12"/>
      <c r="E36" s="58"/>
      <c r="F36" s="59"/>
      <c r="G36" s="58"/>
      <c r="H36" s="58"/>
      <c r="I36" s="58"/>
      <c r="J36" s="58"/>
      <c r="K36" s="58"/>
    </row>
    <row r="37" spans="1:11">
      <c r="A37" s="51"/>
      <c r="B37" s="5" t="str">
        <f>+B21</f>
        <v>Mercè</v>
      </c>
      <c r="C37" s="10">
        <v>111</v>
      </c>
      <c r="E37" s="58"/>
      <c r="F37" s="59"/>
      <c r="G37" s="60" t="str">
        <f>+B38</f>
        <v>Carles</v>
      </c>
      <c r="H37" s="60"/>
      <c r="I37" s="60"/>
      <c r="J37" s="58"/>
      <c r="K37" s="58"/>
    </row>
    <row r="38" spans="1:11" ht="15.75" thickBot="1">
      <c r="A38" s="52"/>
      <c r="B38" s="13" t="str">
        <f>+B23</f>
        <v>Carles</v>
      </c>
      <c r="C38" s="14">
        <v>121</v>
      </c>
      <c r="E38" s="58"/>
      <c r="F38" s="59"/>
      <c r="G38" s="60" t="str">
        <f>+B37</f>
        <v>Mercè</v>
      </c>
      <c r="H38" s="60"/>
      <c r="I38" s="60"/>
      <c r="J38" s="58"/>
      <c r="K38" s="58"/>
    </row>
    <row r="39" spans="1:11">
      <c r="A39" s="2" t="s">
        <v>24</v>
      </c>
      <c r="B39" s="17"/>
      <c r="E39" s="58"/>
      <c r="F39" s="58" t="s">
        <v>24</v>
      </c>
      <c r="G39" s="61"/>
      <c r="H39" s="61"/>
      <c r="I39" s="61"/>
      <c r="J39" s="58"/>
      <c r="K39" s="58"/>
    </row>
  </sheetData>
  <mergeCells count="30">
    <mergeCell ref="L12:N12"/>
    <mergeCell ref="A20:A24"/>
    <mergeCell ref="F20:F24"/>
    <mergeCell ref="G20:I20"/>
    <mergeCell ref="G21:I21"/>
    <mergeCell ref="G23:I23"/>
    <mergeCell ref="G24:I24"/>
    <mergeCell ref="G19:I19"/>
    <mergeCell ref="G39:I39"/>
    <mergeCell ref="G37:I37"/>
    <mergeCell ref="G38:I38"/>
    <mergeCell ref="C12:E12"/>
    <mergeCell ref="F12:H12"/>
    <mergeCell ref="I12:K12"/>
    <mergeCell ref="A2:AE2"/>
    <mergeCell ref="A3:AE3"/>
    <mergeCell ref="A4:AE4"/>
    <mergeCell ref="G25:I25"/>
    <mergeCell ref="G35:I35"/>
    <mergeCell ref="AB7:AD7"/>
    <mergeCell ref="AB9:AD10"/>
    <mergeCell ref="G27:I27"/>
    <mergeCell ref="G28:I28"/>
    <mergeCell ref="G30:I30"/>
    <mergeCell ref="G31:I31"/>
    <mergeCell ref="G34:I34"/>
    <mergeCell ref="A34:A38"/>
    <mergeCell ref="A27:A31"/>
    <mergeCell ref="F27:F31"/>
    <mergeCell ref="F34:F3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JORDI</dc:creator>
  <cp:lastModifiedBy>Jordi</cp:lastModifiedBy>
  <cp:lastPrinted>2014-10-31T20:26:27Z</cp:lastPrinted>
  <dcterms:created xsi:type="dcterms:W3CDTF">2013-11-09T07:51:51Z</dcterms:created>
  <dcterms:modified xsi:type="dcterms:W3CDTF">2016-11-11T19:32:16Z</dcterms:modified>
</cp:coreProperties>
</file>