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19815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Hoja1!$A$2:$AD$38</definedName>
  </definedNames>
  <calcPr calcId="125725"/>
</workbook>
</file>

<file path=xl/calcChain.xml><?xml version="1.0" encoding="utf-8"?>
<calcChain xmlns="http://schemas.openxmlformats.org/spreadsheetml/2006/main">
  <c r="AB9" i="1"/>
  <c r="N15"/>
  <c r="I16" s="1"/>
  <c r="L15"/>
  <c r="K16" s="1"/>
  <c r="N14"/>
  <c r="F16" s="1"/>
  <c r="L14"/>
  <c r="H16" s="1"/>
  <c r="K14"/>
  <c r="F15" s="1"/>
  <c r="I14"/>
  <c r="H15" s="1"/>
  <c r="N13"/>
  <c r="C16" s="1"/>
  <c r="L13"/>
  <c r="K13"/>
  <c r="C15" s="1"/>
  <c r="I13"/>
  <c r="O13" s="1"/>
  <c r="H13"/>
  <c r="F13"/>
  <c r="E14" s="1"/>
  <c r="B34"/>
  <c r="B31"/>
  <c r="B30"/>
  <c r="B28"/>
  <c r="B24"/>
  <c r="B35" s="1"/>
  <c r="B23"/>
  <c r="B38" s="1"/>
  <c r="B21"/>
  <c r="B37" s="1"/>
  <c r="B20"/>
  <c r="B27" s="1"/>
  <c r="L12"/>
  <c r="I12"/>
  <c r="F12"/>
  <c r="C12"/>
  <c r="B14"/>
  <c r="M24" s="1"/>
  <c r="B15"/>
  <c r="G20" s="1"/>
  <c r="B16"/>
  <c r="M20" s="1"/>
  <c r="B13"/>
  <c r="G24" s="1"/>
  <c r="W15" l="1"/>
  <c r="S13"/>
  <c r="C14"/>
  <c r="O14" s="1"/>
  <c r="U13"/>
  <c r="Y16"/>
  <c r="AC16" s="1"/>
  <c r="W14"/>
  <c r="V15"/>
  <c r="Z14"/>
  <c r="AD14" s="1"/>
  <c r="Y14"/>
  <c r="AC14" s="1"/>
  <c r="U16"/>
  <c r="Y15"/>
  <c r="R13"/>
  <c r="T16"/>
  <c r="V14"/>
  <c r="U14"/>
  <c r="T14"/>
  <c r="V13"/>
  <c r="Z13"/>
  <c r="AD13" s="1"/>
  <c r="W13"/>
  <c r="E16"/>
  <c r="P16" s="1"/>
  <c r="Y13"/>
  <c r="AC13" s="1"/>
  <c r="T13"/>
  <c r="E15"/>
  <c r="Z15" s="1"/>
  <c r="AD15" s="1"/>
  <c r="Q14"/>
  <c r="R16"/>
  <c r="S16"/>
  <c r="S15"/>
  <c r="R15"/>
  <c r="P14"/>
  <c r="P15" l="1"/>
  <c r="O15"/>
  <c r="Q15"/>
  <c r="O16"/>
  <c r="Z16"/>
  <c r="AB14"/>
  <c r="AB15"/>
  <c r="AC15"/>
  <c r="AA13"/>
  <c r="AB13"/>
  <c r="Q16"/>
  <c r="AA14"/>
  <c r="AB16" l="1"/>
  <c r="AD16"/>
  <c r="AA15"/>
  <c r="AA16"/>
</calcChain>
</file>

<file path=xl/sharedStrings.xml><?xml version="1.0" encoding="utf-8"?>
<sst xmlns="http://schemas.openxmlformats.org/spreadsheetml/2006/main" count="36" uniqueCount="23">
  <si>
    <t>-</t>
  </si>
  <si>
    <t>Lloc</t>
  </si>
  <si>
    <t>Punts guanyats</t>
  </si>
  <si>
    <t>Diferència punts</t>
  </si>
  <si>
    <t>Carles</t>
  </si>
  <si>
    <t>Jordi</t>
  </si>
  <si>
    <t>Mercè</t>
  </si>
  <si>
    <t>Sergi</t>
  </si>
  <si>
    <t>Favor</t>
  </si>
  <si>
    <t>Contra</t>
  </si>
  <si>
    <t>Ronda</t>
  </si>
  <si>
    <t>FINAL</t>
  </si>
  <si>
    <t>3er i 4rt lloc</t>
  </si>
  <si>
    <t>1ª</t>
  </si>
  <si>
    <t>XXVII TORNEIG PRESIDENCIAL</t>
  </si>
  <si>
    <t>Cribbagge</t>
  </si>
  <si>
    <t>Cal Sergi, 9 de novembre 2013</t>
  </si>
  <si>
    <t>Participants</t>
  </si>
  <si>
    <t>CAMPIONA</t>
  </si>
  <si>
    <t>Punts   premi</t>
  </si>
  <si>
    <t>2ª</t>
  </si>
  <si>
    <t>3ª</t>
  </si>
  <si>
    <t>Punts    contra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</si>
</sst>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5" xfId="0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/>
    <xf numFmtId="20" fontId="0" fillId="0" borderId="0" xfId="0" applyNumberForma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39"/>
  <sheetViews>
    <sheetView tabSelected="1" workbookViewId="0">
      <selection activeCell="X16" sqref="X16"/>
    </sheetView>
  </sheetViews>
  <sheetFormatPr baseColWidth="10" defaultRowHeight="15"/>
  <cols>
    <col min="1" max="2" width="11.42578125" style="1"/>
    <col min="3" max="14" width="4.85546875" style="1" customWidth="1"/>
    <col min="15" max="15" width="11.85546875" style="1" hidden="1" customWidth="1"/>
    <col min="16" max="23" width="0" style="1" hidden="1" customWidth="1"/>
    <col min="24" max="24" width="11.42578125" style="1"/>
    <col min="25" max="26" width="11.42578125" style="1" hidden="1" customWidth="1"/>
    <col min="27" max="16384" width="11.42578125" style="1"/>
  </cols>
  <sheetData>
    <row r="2" spans="1:31" ht="31.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 spans="1:31" ht="26.2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1" ht="18.7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6" spans="1:31">
      <c r="A6" s="29" t="s">
        <v>17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1">
      <c r="L7" s="1" t="s">
        <v>7</v>
      </c>
      <c r="AB7" s="29" t="s">
        <v>18</v>
      </c>
      <c r="AC7" s="29"/>
    </row>
    <row r="8" spans="1:31" ht="15.75" thickBot="1">
      <c r="L8" s="1" t="s">
        <v>5</v>
      </c>
    </row>
    <row r="9" spans="1:31">
      <c r="L9" s="1" t="s">
        <v>4</v>
      </c>
      <c r="AB9" s="30" t="str">
        <f>+L10</f>
        <v>Mercè</v>
      </c>
      <c r="AC9" s="31"/>
    </row>
    <row r="10" spans="1:31" ht="15.75" thickBot="1">
      <c r="L10" s="1" t="s">
        <v>6</v>
      </c>
      <c r="AB10" s="32"/>
      <c r="AC10" s="33"/>
    </row>
    <row r="12" spans="1:31" s="2" customFormat="1" ht="30">
      <c r="B12" s="3"/>
      <c r="C12" s="34" t="str">
        <f>+L7</f>
        <v>Sergi</v>
      </c>
      <c r="D12" s="35"/>
      <c r="E12" s="36"/>
      <c r="F12" s="37" t="str">
        <f>+L8</f>
        <v>Jordi</v>
      </c>
      <c r="G12" s="37"/>
      <c r="H12" s="37"/>
      <c r="I12" s="37" t="str">
        <f>+L9</f>
        <v>Carles</v>
      </c>
      <c r="J12" s="37"/>
      <c r="K12" s="37"/>
      <c r="L12" s="37" t="str">
        <f>+L10</f>
        <v>Mercè</v>
      </c>
      <c r="M12" s="37"/>
      <c r="N12" s="37"/>
      <c r="Y12" s="2" t="s">
        <v>8</v>
      </c>
      <c r="Z12" s="2" t="s">
        <v>9</v>
      </c>
      <c r="AA12" s="3" t="s">
        <v>19</v>
      </c>
      <c r="AB12" s="3" t="s">
        <v>3</v>
      </c>
      <c r="AC12" s="3" t="s">
        <v>2</v>
      </c>
      <c r="AD12" s="3" t="s">
        <v>22</v>
      </c>
      <c r="AE12" s="3" t="s">
        <v>1</v>
      </c>
    </row>
    <row r="13" spans="1:31">
      <c r="B13" s="4" t="str">
        <f>+L7</f>
        <v>Sergi</v>
      </c>
      <c r="C13" s="5"/>
      <c r="D13" s="5"/>
      <c r="E13" s="5"/>
      <c r="F13" s="4">
        <f>+C20</f>
        <v>121</v>
      </c>
      <c r="G13" s="4" t="s">
        <v>0</v>
      </c>
      <c r="H13" s="4">
        <f>+C21</f>
        <v>73</v>
      </c>
      <c r="I13" s="4">
        <f>+C27</f>
        <v>90</v>
      </c>
      <c r="J13" s="4" t="s">
        <v>0</v>
      </c>
      <c r="K13" s="4">
        <f>+C28</f>
        <v>121</v>
      </c>
      <c r="L13" s="4">
        <f>+C34</f>
        <v>115</v>
      </c>
      <c r="M13" s="4" t="s">
        <v>0</v>
      </c>
      <c r="N13" s="4">
        <f>+C35</f>
        <v>121</v>
      </c>
      <c r="O13" s="1">
        <f>COUNTIF(C13:N13,"=0")</f>
        <v>0</v>
      </c>
      <c r="R13" s="1">
        <f>IF(F13&gt;H13,2,0)</f>
        <v>2</v>
      </c>
      <c r="S13" s="1">
        <f>IF(F13=H13,1,0)</f>
        <v>0</v>
      </c>
      <c r="T13" s="1">
        <f>IF(I13&gt;K13,2,0)</f>
        <v>0</v>
      </c>
      <c r="U13" s="1">
        <f>IF(I13=K13,1,0)</f>
        <v>0</v>
      </c>
      <c r="V13" s="1">
        <f>IF(L13&gt;N13,2,0)</f>
        <v>0</v>
      </c>
      <c r="W13" s="1">
        <f>IF(L13=N13,1,0)</f>
        <v>0</v>
      </c>
      <c r="Y13" s="1">
        <f>+C13+F13+I13+L13</f>
        <v>326</v>
      </c>
      <c r="Z13" s="1">
        <f>+E13+H13+K13+N13</f>
        <v>315</v>
      </c>
      <c r="AA13" s="6">
        <f>SUM(P13:W13)-(O13)/2</f>
        <v>2</v>
      </c>
      <c r="AB13" s="4">
        <f>+Y13-Z13</f>
        <v>11</v>
      </c>
      <c r="AC13" s="4">
        <f>+Y13</f>
        <v>326</v>
      </c>
      <c r="AD13" s="4">
        <f>+Z13</f>
        <v>315</v>
      </c>
      <c r="AE13" s="4">
        <v>3</v>
      </c>
    </row>
    <row r="14" spans="1:31">
      <c r="B14" s="4" t="str">
        <f>+L8</f>
        <v>Jordi</v>
      </c>
      <c r="C14" s="4">
        <f>+H13</f>
        <v>73</v>
      </c>
      <c r="D14" s="4" t="s">
        <v>0</v>
      </c>
      <c r="E14" s="4">
        <f>+F13</f>
        <v>121</v>
      </c>
      <c r="F14" s="5"/>
      <c r="G14" s="5"/>
      <c r="H14" s="5"/>
      <c r="I14" s="4">
        <f>+C37</f>
        <v>121</v>
      </c>
      <c r="J14" s="4" t="s">
        <v>0</v>
      </c>
      <c r="K14" s="4">
        <f>+C38</f>
        <v>109</v>
      </c>
      <c r="L14" s="4">
        <f>+C30</f>
        <v>96</v>
      </c>
      <c r="M14" s="4" t="s">
        <v>0</v>
      </c>
      <c r="N14" s="4">
        <f>+C31</f>
        <v>121</v>
      </c>
      <c r="O14" s="1">
        <f t="shared" ref="O14:O16" si="0">COUNTIF(C14:N14,"=0")</f>
        <v>0</v>
      </c>
      <c r="P14" s="1">
        <f t="shared" ref="P14:P16" si="1">IF(C14&gt;E14,2,0)</f>
        <v>0</v>
      </c>
      <c r="Q14" s="1">
        <f t="shared" ref="Q14:Q16" si="2">IF(C14=E14,1,0)</f>
        <v>0</v>
      </c>
      <c r="T14" s="1">
        <f t="shared" ref="T14:T16" si="3">IF(I14&gt;K14,2,0)</f>
        <v>2</v>
      </c>
      <c r="U14" s="1">
        <f t="shared" ref="U14:U16" si="4">IF(I14=K14,1,0)</f>
        <v>0</v>
      </c>
      <c r="V14" s="1">
        <f t="shared" ref="V14:V15" si="5">IF(L14&gt;N14,2,0)</f>
        <v>0</v>
      </c>
      <c r="W14" s="1">
        <f t="shared" ref="W14:W15" si="6">IF(L14=N14,1,0)</f>
        <v>0</v>
      </c>
      <c r="Y14" s="1">
        <f t="shared" ref="Y14:Y16" si="7">+C14+F14+I14+L14</f>
        <v>290</v>
      </c>
      <c r="Z14" s="1">
        <f t="shared" ref="Z14:Z16" si="8">+E14+H14+K14+N14</f>
        <v>351</v>
      </c>
      <c r="AA14" s="6">
        <f t="shared" ref="AA14:AA16" si="9">SUM(P14:W14)-(O14)/2</f>
        <v>2</v>
      </c>
      <c r="AB14" s="4">
        <f t="shared" ref="AB14:AB16" si="10">+Y14-Z14</f>
        <v>-61</v>
      </c>
      <c r="AC14" s="4">
        <f t="shared" ref="AC14:AD16" si="11">+Y14</f>
        <v>290</v>
      </c>
      <c r="AD14" s="4">
        <f t="shared" si="11"/>
        <v>351</v>
      </c>
      <c r="AE14" s="4">
        <v>4</v>
      </c>
    </row>
    <row r="15" spans="1:31">
      <c r="B15" s="4" t="str">
        <f>+L9</f>
        <v>Carles</v>
      </c>
      <c r="C15" s="4">
        <f>+K13</f>
        <v>121</v>
      </c>
      <c r="D15" s="4" t="s">
        <v>0</v>
      </c>
      <c r="E15" s="4">
        <f>+I13</f>
        <v>90</v>
      </c>
      <c r="F15" s="4">
        <f>+K14</f>
        <v>109</v>
      </c>
      <c r="G15" s="4" t="s">
        <v>0</v>
      </c>
      <c r="H15" s="4">
        <f>+I14</f>
        <v>121</v>
      </c>
      <c r="I15" s="5"/>
      <c r="J15" s="5"/>
      <c r="K15" s="5"/>
      <c r="L15" s="4">
        <f>+C23</f>
        <v>121</v>
      </c>
      <c r="M15" s="4" t="s">
        <v>0</v>
      </c>
      <c r="N15" s="4">
        <f>+C24</f>
        <v>87</v>
      </c>
      <c r="O15" s="1">
        <f t="shared" si="0"/>
        <v>0</v>
      </c>
      <c r="P15" s="1">
        <f t="shared" si="1"/>
        <v>2</v>
      </c>
      <c r="Q15" s="1">
        <f t="shared" si="2"/>
        <v>0</v>
      </c>
      <c r="R15" s="1">
        <f t="shared" ref="R15:R16" si="12">IF(F15&gt;H15,2,0)</f>
        <v>0</v>
      </c>
      <c r="S15" s="1">
        <f t="shared" ref="S15:S16" si="13">IF(F15=H15,1,0)</f>
        <v>0</v>
      </c>
      <c r="V15" s="1">
        <f t="shared" si="5"/>
        <v>2</v>
      </c>
      <c r="W15" s="1">
        <f t="shared" si="6"/>
        <v>0</v>
      </c>
      <c r="Y15" s="1">
        <f t="shared" si="7"/>
        <v>351</v>
      </c>
      <c r="Z15" s="1">
        <f t="shared" si="8"/>
        <v>298</v>
      </c>
      <c r="AA15" s="6">
        <f t="shared" si="9"/>
        <v>4</v>
      </c>
      <c r="AB15" s="4">
        <f t="shared" si="10"/>
        <v>53</v>
      </c>
      <c r="AC15" s="4">
        <f t="shared" si="11"/>
        <v>351</v>
      </c>
      <c r="AD15" s="4">
        <f t="shared" si="11"/>
        <v>298</v>
      </c>
      <c r="AE15" s="4">
        <v>1</v>
      </c>
    </row>
    <row r="16" spans="1:31">
      <c r="B16" s="4" t="str">
        <f>+L10</f>
        <v>Mercè</v>
      </c>
      <c r="C16" s="4">
        <f>+N13</f>
        <v>121</v>
      </c>
      <c r="D16" s="4" t="s">
        <v>0</v>
      </c>
      <c r="E16" s="4">
        <f>+L13</f>
        <v>115</v>
      </c>
      <c r="F16" s="4">
        <f>+N14</f>
        <v>121</v>
      </c>
      <c r="G16" s="4" t="s">
        <v>0</v>
      </c>
      <c r="H16" s="4">
        <f>+L14</f>
        <v>96</v>
      </c>
      <c r="I16" s="4">
        <f>+N15</f>
        <v>87</v>
      </c>
      <c r="J16" s="4" t="s">
        <v>0</v>
      </c>
      <c r="K16" s="4">
        <f>+L15</f>
        <v>121</v>
      </c>
      <c r="L16" s="5"/>
      <c r="M16" s="5"/>
      <c r="N16" s="5"/>
      <c r="O16" s="1">
        <f t="shared" si="0"/>
        <v>0</v>
      </c>
      <c r="P16" s="1">
        <f t="shared" si="1"/>
        <v>2</v>
      </c>
      <c r="Q16" s="1">
        <f t="shared" si="2"/>
        <v>0</v>
      </c>
      <c r="R16" s="1">
        <f t="shared" si="12"/>
        <v>2</v>
      </c>
      <c r="S16" s="1">
        <f t="shared" si="13"/>
        <v>0</v>
      </c>
      <c r="T16" s="1">
        <f t="shared" si="3"/>
        <v>0</v>
      </c>
      <c r="U16" s="1">
        <f t="shared" si="4"/>
        <v>0</v>
      </c>
      <c r="Y16" s="1">
        <f t="shared" si="7"/>
        <v>329</v>
      </c>
      <c r="Z16" s="1">
        <f t="shared" si="8"/>
        <v>332</v>
      </c>
      <c r="AA16" s="6">
        <f t="shared" si="9"/>
        <v>4</v>
      </c>
      <c r="AB16" s="4">
        <f t="shared" si="10"/>
        <v>-3</v>
      </c>
      <c r="AC16" s="4">
        <f t="shared" si="11"/>
        <v>329</v>
      </c>
      <c r="AD16" s="4">
        <f t="shared" si="11"/>
        <v>332</v>
      </c>
      <c r="AE16" s="4">
        <v>2</v>
      </c>
    </row>
    <row r="18" spans="1:14">
      <c r="A18" s="1" t="s">
        <v>10</v>
      </c>
      <c r="J18" s="1" t="s">
        <v>11</v>
      </c>
    </row>
    <row r="19" spans="1:14" ht="15.75" thickBot="1">
      <c r="A19" s="22">
        <v>0.69097222222222221</v>
      </c>
    </row>
    <row r="20" spans="1:14" ht="15.75" thickBot="1">
      <c r="A20" s="23" t="s">
        <v>13</v>
      </c>
      <c r="B20" s="7" t="str">
        <f>+L7</f>
        <v>Sergi</v>
      </c>
      <c r="C20" s="8">
        <v>121</v>
      </c>
      <c r="F20" s="20"/>
      <c r="G20" s="21" t="str">
        <f>+B15</f>
        <v>Carles</v>
      </c>
      <c r="H20" s="16"/>
      <c r="I20" s="16">
        <v>114</v>
      </c>
      <c r="J20" s="17" t="s">
        <v>0</v>
      </c>
      <c r="K20" s="16">
        <v>121</v>
      </c>
      <c r="L20" s="18"/>
      <c r="M20" s="16" t="str">
        <f>+B16</f>
        <v>Mercè</v>
      </c>
      <c r="N20" s="19"/>
    </row>
    <row r="21" spans="1:14">
      <c r="A21" s="24"/>
      <c r="B21" s="4" t="str">
        <f>+L8</f>
        <v>Jordi</v>
      </c>
      <c r="C21" s="9">
        <v>73</v>
      </c>
      <c r="H21" s="14"/>
      <c r="L21" s="15"/>
    </row>
    <row r="22" spans="1:14">
      <c r="A22" s="24"/>
      <c r="B22" s="10"/>
      <c r="C22" s="11"/>
      <c r="H22" s="14"/>
      <c r="J22" s="1" t="s">
        <v>12</v>
      </c>
      <c r="L22" s="15"/>
    </row>
    <row r="23" spans="1:14" ht="15.75" thickBot="1">
      <c r="A23" s="24"/>
      <c r="B23" s="4" t="str">
        <f>+L9</f>
        <v>Carles</v>
      </c>
      <c r="C23" s="9">
        <v>121</v>
      </c>
      <c r="H23" s="14"/>
      <c r="L23" s="15"/>
    </row>
    <row r="24" spans="1:14" ht="15.75" thickBot="1">
      <c r="A24" s="25"/>
      <c r="B24" s="12" t="str">
        <f>+L10</f>
        <v>Mercè</v>
      </c>
      <c r="C24" s="13">
        <v>87</v>
      </c>
      <c r="F24" s="20"/>
      <c r="G24" s="21" t="str">
        <f>+B13</f>
        <v>Sergi</v>
      </c>
      <c r="H24" s="16"/>
      <c r="I24" s="16">
        <v>106</v>
      </c>
      <c r="J24" s="17" t="s">
        <v>0</v>
      </c>
      <c r="K24" s="16">
        <v>121</v>
      </c>
      <c r="L24" s="18"/>
      <c r="M24" s="16" t="str">
        <f>+B14</f>
        <v>Jordi</v>
      </c>
      <c r="N24" s="19"/>
    </row>
    <row r="26" spans="1:14" ht="15.75" thickBot="1"/>
    <row r="27" spans="1:14">
      <c r="A27" s="23" t="s">
        <v>20</v>
      </c>
      <c r="B27" s="7" t="str">
        <f>+B20</f>
        <v>Sergi</v>
      </c>
      <c r="C27" s="8">
        <v>90</v>
      </c>
    </row>
    <row r="28" spans="1:14">
      <c r="A28" s="24"/>
      <c r="B28" s="4" t="str">
        <f>+L9</f>
        <v>Carles</v>
      </c>
      <c r="C28" s="9">
        <v>121</v>
      </c>
    </row>
    <row r="29" spans="1:14">
      <c r="A29" s="24"/>
      <c r="B29" s="10"/>
      <c r="C29" s="11"/>
    </row>
    <row r="30" spans="1:14">
      <c r="A30" s="24"/>
      <c r="B30" s="4" t="str">
        <f>+L8</f>
        <v>Jordi</v>
      </c>
      <c r="C30" s="9">
        <v>96</v>
      </c>
    </row>
    <row r="31" spans="1:14" ht="15.75" thickBot="1">
      <c r="A31" s="25"/>
      <c r="B31" s="12" t="str">
        <f>+L10</f>
        <v>Mercè</v>
      </c>
      <c r="C31" s="13">
        <v>121</v>
      </c>
    </row>
    <row r="33" spans="1:3" ht="15.75" thickBot="1"/>
    <row r="34" spans="1:3">
      <c r="A34" s="23" t="s">
        <v>21</v>
      </c>
      <c r="B34" s="7" t="str">
        <f>+L7</f>
        <v>Sergi</v>
      </c>
      <c r="C34" s="8">
        <v>115</v>
      </c>
    </row>
    <row r="35" spans="1:3">
      <c r="A35" s="24"/>
      <c r="B35" s="4" t="str">
        <f>+B24</f>
        <v>Mercè</v>
      </c>
      <c r="C35" s="9">
        <v>121</v>
      </c>
    </row>
    <row r="36" spans="1:3">
      <c r="A36" s="24"/>
      <c r="B36" s="10"/>
      <c r="C36" s="11"/>
    </row>
    <row r="37" spans="1:3">
      <c r="A37" s="24"/>
      <c r="B37" s="4" t="str">
        <f>+B21</f>
        <v>Jordi</v>
      </c>
      <c r="C37" s="9">
        <v>121</v>
      </c>
    </row>
    <row r="38" spans="1:3" ht="15.75" thickBot="1">
      <c r="A38" s="25"/>
      <c r="B38" s="12" t="str">
        <f>+B23</f>
        <v>Carles</v>
      </c>
      <c r="C38" s="13">
        <v>109</v>
      </c>
    </row>
    <row r="39" spans="1:3">
      <c r="A39" s="22">
        <v>0.80208333333333337</v>
      </c>
    </row>
  </sheetData>
  <mergeCells count="13">
    <mergeCell ref="A34:A38"/>
    <mergeCell ref="A2:AD2"/>
    <mergeCell ref="A3:AD3"/>
    <mergeCell ref="A4:AD4"/>
    <mergeCell ref="A6:AD6"/>
    <mergeCell ref="AB9:AC10"/>
    <mergeCell ref="AB7:AC7"/>
    <mergeCell ref="C12:E12"/>
    <mergeCell ref="F12:H12"/>
    <mergeCell ref="I12:K12"/>
    <mergeCell ref="L12:N12"/>
    <mergeCell ref="A20:A24"/>
    <mergeCell ref="A27:A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</dc:creator>
  <cp:lastModifiedBy>Jordi</cp:lastModifiedBy>
  <cp:lastPrinted>2013-11-09T10:40:44Z</cp:lastPrinted>
  <dcterms:created xsi:type="dcterms:W3CDTF">2013-11-09T07:51:51Z</dcterms:created>
  <dcterms:modified xsi:type="dcterms:W3CDTF">2015-02-01T17:20:57Z</dcterms:modified>
</cp:coreProperties>
</file>